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1021_documents/"/>
    </mc:Choice>
  </mc:AlternateContent>
  <xr:revisionPtr revIDLastSave="85" documentId="8_{6270F1D4-5784-4656-A8C9-76CC5CB72102}" xr6:coauthVersionLast="47" xr6:coauthVersionMax="47" xr10:uidLastSave="{96064AC2-3ED7-45DE-BC7D-932CA7D7FA53}"/>
  <bookViews>
    <workbookView xWindow="28680" yWindow="-120" windowWidth="20730" windowHeight="11160" xr2:uid="{5F21B81E-AEE0-46DF-8906-6CC4821FE9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M3" i="1"/>
  <c r="L3" i="1"/>
  <c r="K3" i="1"/>
  <c r="J3" i="1"/>
  <c r="I3" i="1"/>
  <c r="H3" i="1"/>
  <c r="G3" i="1"/>
  <c r="F3" i="1"/>
  <c r="F6" i="1"/>
  <c r="G6" i="1" l="1"/>
  <c r="H6" i="1" s="1"/>
  <c r="I6" i="1" s="1"/>
  <c r="J6" i="1" s="1"/>
  <c r="K6" i="1" s="1"/>
  <c r="L6" i="1" s="1"/>
  <c r="M6" i="1" s="1"/>
  <c r="N6" i="1" s="1"/>
  <c r="B7" i="1"/>
  <c r="C7" i="1" s="1"/>
  <c r="D7" i="1" s="1"/>
  <c r="E7" i="1" s="1"/>
  <c r="F7" i="1" s="1"/>
  <c r="C4" i="1"/>
  <c r="D4" i="1" s="1"/>
  <c r="E4" i="1" s="1"/>
  <c r="F4" i="1" s="1"/>
  <c r="B4" i="1"/>
  <c r="G7" i="1" l="1"/>
  <c r="H7" i="1" s="1"/>
  <c r="I7" i="1" s="1"/>
  <c r="J7" i="1" s="1"/>
  <c r="K7" i="1" s="1"/>
  <c r="L7" i="1" s="1"/>
  <c r="M7" i="1" s="1"/>
  <c r="G4" i="1"/>
  <c r="H4" i="1" s="1"/>
  <c r="I4" i="1" s="1"/>
  <c r="J4" i="1" s="1"/>
  <c r="K4" i="1" s="1"/>
  <c r="L4" i="1" s="1"/>
  <c r="M4" i="1" s="1"/>
  <c r="N4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C2" i="1"/>
</calcChain>
</file>

<file path=xl/sharedStrings.xml><?xml version="1.0" encoding="utf-8"?>
<sst xmlns="http://schemas.openxmlformats.org/spreadsheetml/2006/main" count="8" uniqueCount="8">
  <si>
    <t>End of Month</t>
  </si>
  <si>
    <t>= extrapolated amount</t>
  </si>
  <si>
    <t>Extrapolated Monthly spend</t>
  </si>
  <si>
    <t>Extrap. Actual balance</t>
  </si>
  <si>
    <t>Target Monthly spend</t>
  </si>
  <si>
    <t>Linear balance</t>
  </si>
  <si>
    <t>= target amount</t>
  </si>
  <si>
    <t>Target balance going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</si>
</sst>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0" borderId="0" xfId="0" applyAlignment="1">
      <alignment horizontal="right" indent="1"/>
    </xf>
    <xf numFmtId="0" fontId="0" fillId="4" borderId="0" xfId="0" applyFill="1"/>
    <xf numFmtId="2" fontId="0" fillId="3" borderId="0" xfId="0" applyNumberFormat="1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GoSudbury $</a:t>
            </a:r>
            <a:r>
              <a:rPr lang="en-US" baseline="0"/>
              <a:t> Spend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Linear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Sheet1!$B$1:$N$1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Sheet1!$B$2:$N$2</c:f>
              <c:numCache>
                <c:formatCode>General</c:formatCode>
                <c:ptCount val="13"/>
                <c:pt idx="0" formatCode="#,##0">
                  <c:v>100000</c:v>
                </c:pt>
                <c:pt idx="1">
                  <c:v>91666.666666666672</c:v>
                </c:pt>
                <c:pt idx="2">
                  <c:v>83333.333333333343</c:v>
                </c:pt>
                <c:pt idx="3">
                  <c:v>75000.000000000015</c:v>
                </c:pt>
                <c:pt idx="4">
                  <c:v>66666.666666666686</c:v>
                </c:pt>
                <c:pt idx="5">
                  <c:v>58333.33333333335</c:v>
                </c:pt>
                <c:pt idx="6">
                  <c:v>50000.000000000015</c:v>
                </c:pt>
                <c:pt idx="7">
                  <c:v>41666.666666666679</c:v>
                </c:pt>
                <c:pt idx="8">
                  <c:v>33333.333333333343</c:v>
                </c:pt>
                <c:pt idx="9">
                  <c:v>25000.000000000007</c:v>
                </c:pt>
                <c:pt idx="10">
                  <c:v>16666.666666666672</c:v>
                </c:pt>
                <c:pt idx="11">
                  <c:v>8333.3333333333376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F-4B73-90A2-17F28DC1D088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Extrap. Actual balance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Sheet1!$B$4:$N$4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>
                  <c:v>58774.95</c:v>
                </c:pt>
                <c:pt idx="4">
                  <c:v>48468.6875</c:v>
                </c:pt>
                <c:pt idx="5">
                  <c:v>38162.425000000003</c:v>
                </c:pt>
                <c:pt idx="6">
                  <c:v>27856.162500000002</c:v>
                </c:pt>
                <c:pt idx="7">
                  <c:v>17549.900000000001</c:v>
                </c:pt>
                <c:pt idx="8">
                  <c:v>7243.6375000000007</c:v>
                </c:pt>
                <c:pt idx="9">
                  <c:v>-3062.625</c:v>
                </c:pt>
                <c:pt idx="10">
                  <c:v>-13368.887500000001</c:v>
                </c:pt>
                <c:pt idx="11">
                  <c:v>-23675.15</c:v>
                </c:pt>
                <c:pt idx="12">
                  <c:v>-33981.412500000006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F-4B73-90A2-17F28DC1D088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Target balance going forward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Sheet1!$B$7:$N$7</c:f>
              <c:numCache>
                <c:formatCode>#,##0</c:formatCode>
                <c:ptCount val="13"/>
                <c:pt idx="0">
                  <c:v>90864</c:v>
                </c:pt>
                <c:pt idx="1">
                  <c:v>81995.28</c:v>
                </c:pt>
                <c:pt idx="2">
                  <c:v>70420.639999999999</c:v>
                </c:pt>
                <c:pt idx="3">
                  <c:v>58774.95</c:v>
                </c:pt>
                <c:pt idx="4" formatCode="General">
                  <c:v>52244.399999999994</c:v>
                </c:pt>
                <c:pt idx="5" formatCode="General">
                  <c:v>45713.849999999991</c:v>
                </c:pt>
                <c:pt idx="6" formatCode="General">
                  <c:v>39183.299999999988</c:v>
                </c:pt>
                <c:pt idx="7" formatCode="General">
                  <c:v>32652.749999999989</c:v>
                </c:pt>
                <c:pt idx="8" formatCode="General">
                  <c:v>26122.19999999999</c:v>
                </c:pt>
                <c:pt idx="9" formatCode="General">
                  <c:v>19591.649999999991</c:v>
                </c:pt>
                <c:pt idx="10" formatCode="General">
                  <c:v>13061.099999999991</c:v>
                </c:pt>
                <c:pt idx="11" formatCode="General">
                  <c:v>6530.549999999992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6-4167-8BDA-60D19D4E6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59023"/>
        <c:axId val="698459439"/>
      </c:lineChart>
      <c:dateAx>
        <c:axId val="698459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439"/>
        <c:crosses val="autoZero"/>
        <c:auto val="1"/>
        <c:lblOffset val="100"/>
        <c:baseTimeUnit val="months"/>
      </c:dateAx>
      <c:valAx>
        <c:axId val="69845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5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8</xdr:row>
      <xdr:rowOff>104244</xdr:rowOff>
    </xdr:from>
    <xdr:to>
      <xdr:col>10</xdr:col>
      <xdr:colOff>605896</xdr:colOff>
      <xdr:row>27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DCB1C-D2D8-DDE9-D33B-9FBE907C1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506412</xdr:colOff>
      <xdr:row>12</xdr:row>
      <xdr:rowOff>0</xdr:rowOff>
    </xdr:from>
    <xdr:to>
      <xdr:col>8</xdr:col>
      <xdr:colOff>134938</xdr:colOff>
      <xdr:row>13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35A29F-FD86-BF13-0F1B-4EF9B43C9A13}"/>
            </a:ext>
          </a:extLst>
        </xdr:cNvPr>
        <xdr:cNvSpPr txBox="1"/>
      </xdr:nvSpPr>
      <xdr:spPr>
        <a:xfrm>
          <a:off x="5356225" y="2190750"/>
          <a:ext cx="1462088" cy="277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 of 10/21/2022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BCF2-68FA-4509-9A41-E59B29073BF7}">
  <dimension ref="A1:Q7"/>
  <sheetViews>
    <sheetView tabSelected="1" zoomScaleNormal="100" workbookViewId="0">
      <selection activeCell="B6" sqref="B6"/>
    </sheetView>
  </sheetViews>
  <sheetFormatPr defaultRowHeight="14.5" x14ac:dyDescent="0.35"/>
  <cols>
    <col min="1" max="1" width="27.26953125" bestFit="1" customWidth="1"/>
    <col min="2" max="2" width="7.90625" bestFit="1" customWidth="1"/>
    <col min="3" max="4" width="12.6328125" bestFit="1" customWidth="1"/>
    <col min="14" max="14" width="12.90625" bestFit="1" customWidth="1"/>
    <col min="15" max="15" width="2.7265625" customWidth="1"/>
  </cols>
  <sheetData>
    <row r="1" spans="1:17" x14ac:dyDescent="0.35">
      <c r="A1" s="7" t="s">
        <v>0</v>
      </c>
      <c r="B1" s="1">
        <v>44713</v>
      </c>
      <c r="C1" s="1">
        <v>44743</v>
      </c>
      <c r="D1" s="1">
        <v>44774</v>
      </c>
      <c r="E1" s="1">
        <v>44805</v>
      </c>
      <c r="F1" s="1">
        <v>44835</v>
      </c>
      <c r="G1" s="1">
        <v>44866</v>
      </c>
      <c r="H1" s="1">
        <v>44896</v>
      </c>
      <c r="I1" s="1">
        <v>44927</v>
      </c>
      <c r="J1" s="1">
        <v>44958</v>
      </c>
      <c r="K1" s="1">
        <v>44986</v>
      </c>
      <c r="L1" s="1">
        <v>45017</v>
      </c>
      <c r="M1" s="1">
        <v>45047</v>
      </c>
      <c r="N1" s="1">
        <v>45078</v>
      </c>
      <c r="O1" s="1"/>
    </row>
    <row r="2" spans="1:17" x14ac:dyDescent="0.35">
      <c r="A2" s="7" t="s">
        <v>5</v>
      </c>
      <c r="B2" s="2">
        <v>100000</v>
      </c>
      <c r="C2">
        <f t="shared" ref="C2:N2" si="0">B2-($B$2/12)</f>
        <v>91666.666666666672</v>
      </c>
      <c r="D2">
        <f t="shared" si="0"/>
        <v>83333.333333333343</v>
      </c>
      <c r="E2">
        <f t="shared" si="0"/>
        <v>75000.000000000015</v>
      </c>
      <c r="F2">
        <f t="shared" si="0"/>
        <v>66666.666666666686</v>
      </c>
      <c r="G2">
        <f t="shared" si="0"/>
        <v>58333.33333333335</v>
      </c>
      <c r="H2">
        <f t="shared" si="0"/>
        <v>50000.000000000015</v>
      </c>
      <c r="I2">
        <f t="shared" si="0"/>
        <v>41666.666666666679</v>
      </c>
      <c r="J2">
        <f t="shared" si="0"/>
        <v>33333.333333333343</v>
      </c>
      <c r="K2">
        <f t="shared" si="0"/>
        <v>25000.000000000007</v>
      </c>
      <c r="L2">
        <f t="shared" si="0"/>
        <v>16666.666666666672</v>
      </c>
      <c r="M2">
        <f t="shared" si="0"/>
        <v>8333.3333333333376</v>
      </c>
      <c r="N2">
        <f t="shared" si="0"/>
        <v>0</v>
      </c>
    </row>
    <row r="3" spans="1:17" x14ac:dyDescent="0.35">
      <c r="A3" s="7" t="s">
        <v>2</v>
      </c>
      <c r="B3" s="10">
        <v>9136</v>
      </c>
      <c r="C3" s="6">
        <v>8868.7199999999993</v>
      </c>
      <c r="D3" s="6">
        <v>11574.64</v>
      </c>
      <c r="E3" s="9">
        <v>11645.69</v>
      </c>
      <c r="F3" s="3">
        <f t="shared" ref="F3:N3" si="1">AVERAGE($B3:$E3)</f>
        <v>10306.262500000001</v>
      </c>
      <c r="G3" s="3">
        <f t="shared" si="1"/>
        <v>10306.262500000001</v>
      </c>
      <c r="H3" s="3">
        <f t="shared" si="1"/>
        <v>10306.262500000001</v>
      </c>
      <c r="I3" s="3">
        <f t="shared" si="1"/>
        <v>10306.262500000001</v>
      </c>
      <c r="J3" s="3">
        <f t="shared" si="1"/>
        <v>10306.262500000001</v>
      </c>
      <c r="K3" s="3">
        <f t="shared" si="1"/>
        <v>10306.262500000001</v>
      </c>
      <c r="L3" s="3">
        <f t="shared" si="1"/>
        <v>10306.262500000001</v>
      </c>
      <c r="M3" s="3">
        <f t="shared" si="1"/>
        <v>10306.262500000001</v>
      </c>
      <c r="N3" s="3">
        <f t="shared" si="1"/>
        <v>10306.262500000001</v>
      </c>
      <c r="P3" s="4"/>
      <c r="Q3" s="5" t="s">
        <v>1</v>
      </c>
    </row>
    <row r="4" spans="1:17" x14ac:dyDescent="0.35">
      <c r="A4" s="7" t="s">
        <v>3</v>
      </c>
      <c r="B4" s="2">
        <f>B2-B3</f>
        <v>90864</v>
      </c>
      <c r="C4" s="2">
        <f>B4-C3</f>
        <v>81995.28</v>
      </c>
      <c r="D4" s="2">
        <f>C4-D3</f>
        <v>70420.639999999999</v>
      </c>
      <c r="E4" s="2">
        <f t="shared" ref="E4:N4" si="2">D4-E3</f>
        <v>58774.95</v>
      </c>
      <c r="F4" s="3">
        <f t="shared" si="2"/>
        <v>48468.6875</v>
      </c>
      <c r="G4" s="3">
        <f t="shared" si="2"/>
        <v>38162.425000000003</v>
      </c>
      <c r="H4" s="3">
        <f t="shared" si="2"/>
        <v>27856.162500000002</v>
      </c>
      <c r="I4" s="3">
        <f t="shared" si="2"/>
        <v>17549.900000000001</v>
      </c>
      <c r="J4" s="3">
        <f t="shared" si="2"/>
        <v>7243.6375000000007</v>
      </c>
      <c r="K4" s="3">
        <f t="shared" si="2"/>
        <v>-3062.625</v>
      </c>
      <c r="L4" s="3">
        <f t="shared" si="2"/>
        <v>-13368.887500000001</v>
      </c>
      <c r="M4" s="3">
        <f t="shared" si="2"/>
        <v>-23675.15</v>
      </c>
      <c r="N4" s="3">
        <f t="shared" si="2"/>
        <v>-33981.412500000006</v>
      </c>
    </row>
    <row r="6" spans="1:17" x14ac:dyDescent="0.35">
      <c r="A6" s="7" t="s">
        <v>4</v>
      </c>
      <c r="B6" s="10">
        <v>9136</v>
      </c>
      <c r="C6" s="6">
        <v>8868.7199999999993</v>
      </c>
      <c r="D6" s="6">
        <v>11574.64</v>
      </c>
      <c r="E6" s="9">
        <v>11645.69</v>
      </c>
      <c r="F6" s="8">
        <f>E7/9</f>
        <v>6530.5499999999993</v>
      </c>
      <c r="G6" s="8">
        <f t="shared" ref="G6:N6" si="3">F6</f>
        <v>6530.5499999999993</v>
      </c>
      <c r="H6" s="8">
        <f t="shared" si="3"/>
        <v>6530.5499999999993</v>
      </c>
      <c r="I6" s="8">
        <f t="shared" si="3"/>
        <v>6530.5499999999993</v>
      </c>
      <c r="J6" s="8">
        <f t="shared" si="3"/>
        <v>6530.5499999999993</v>
      </c>
      <c r="K6" s="8">
        <f t="shared" si="3"/>
        <v>6530.5499999999993</v>
      </c>
      <c r="L6" s="8">
        <f t="shared" si="3"/>
        <v>6530.5499999999993</v>
      </c>
      <c r="M6" s="8">
        <f t="shared" si="3"/>
        <v>6530.5499999999993</v>
      </c>
      <c r="N6" s="8">
        <f t="shared" si="3"/>
        <v>6530.5499999999993</v>
      </c>
      <c r="P6" s="8"/>
      <c r="Q6" s="5" t="s">
        <v>6</v>
      </c>
    </row>
    <row r="7" spans="1:17" x14ac:dyDescent="0.35">
      <c r="A7" s="7" t="s">
        <v>7</v>
      </c>
      <c r="B7" s="2">
        <f>B2-B6</f>
        <v>90864</v>
      </c>
      <c r="C7" s="2">
        <f>B7-C6</f>
        <v>81995.28</v>
      </c>
      <c r="D7" s="2">
        <f>C7-D6</f>
        <v>70420.639999999999</v>
      </c>
      <c r="E7" s="2">
        <f t="shared" ref="E7:F7" si="4">D7-E6</f>
        <v>58774.95</v>
      </c>
      <c r="F7" s="8">
        <f t="shared" si="4"/>
        <v>52244.399999999994</v>
      </c>
      <c r="G7" s="8">
        <f t="shared" ref="G7" si="5">F7-G6</f>
        <v>45713.849999999991</v>
      </c>
      <c r="H7" s="8">
        <f t="shared" ref="H7" si="6">G7-H6</f>
        <v>39183.299999999988</v>
      </c>
      <c r="I7" s="8">
        <f t="shared" ref="I7" si="7">H7-I6</f>
        <v>32652.749999999989</v>
      </c>
      <c r="J7" s="8">
        <f t="shared" ref="J7" si="8">I7-J6</f>
        <v>26122.19999999999</v>
      </c>
      <c r="K7" s="8">
        <f t="shared" ref="K7" si="9">J7-K6</f>
        <v>19591.649999999991</v>
      </c>
      <c r="L7" s="8">
        <f t="shared" ref="L7" si="10">K7-L6</f>
        <v>13061.099999999991</v>
      </c>
      <c r="M7" s="8">
        <f t="shared" ref="M7" si="11">L7-M6</f>
        <v>6530.549999999992</v>
      </c>
      <c r="N7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Daniel.E.Carty</dc:creator>
  <cp:lastModifiedBy>Carty, Daniel E</cp:lastModifiedBy>
  <dcterms:created xsi:type="dcterms:W3CDTF">2022-09-22T17:44:03Z</dcterms:created>
  <dcterms:modified xsi:type="dcterms:W3CDTF">2022-10-21T14:15:13Z</dcterms:modified>
</cp:coreProperties>
</file>